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LBC June 2025\Agenda No. 4\"/>
    </mc:Choice>
  </mc:AlternateContent>
  <xr:revisionPtr revIDLastSave="0" documentId="13_ncr:1_{D8E43CB3-6FAD-40D7-A699-8163DE7F10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DRat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N57" i="1" s="1"/>
  <c r="M58" i="1"/>
  <c r="N58" i="1" s="1"/>
  <c r="M59" i="1"/>
  <c r="L55" i="1"/>
  <c r="M45" i="1"/>
  <c r="N45" i="1" s="1"/>
  <c r="M44" i="1"/>
  <c r="M40" i="1"/>
  <c r="N40" i="1" s="1"/>
  <c r="M41" i="1"/>
  <c r="N41" i="1" s="1"/>
  <c r="M27" i="1"/>
  <c r="N27" i="1" s="1"/>
  <c r="M35" i="1"/>
  <c r="N35" i="1" s="1"/>
  <c r="M21" i="1"/>
  <c r="M7" i="1"/>
  <c r="N7" i="1" s="1"/>
  <c r="M8" i="1"/>
  <c r="N8" i="1" s="1"/>
  <c r="M10" i="1"/>
  <c r="N10" i="1" s="1"/>
  <c r="M11" i="1"/>
  <c r="N11" i="1" s="1"/>
  <c r="M12" i="1"/>
  <c r="N12" i="1" s="1"/>
  <c r="H60" i="1"/>
  <c r="I60" i="1"/>
  <c r="J60" i="1"/>
  <c r="K60" i="1"/>
  <c r="G60" i="1"/>
  <c r="H55" i="1"/>
  <c r="I55" i="1"/>
  <c r="J55" i="1"/>
  <c r="K55" i="1"/>
  <c r="G55" i="1"/>
  <c r="H46" i="1"/>
  <c r="I46" i="1"/>
  <c r="J46" i="1"/>
  <c r="K46" i="1"/>
  <c r="G46" i="1"/>
  <c r="H42" i="1"/>
  <c r="I42" i="1"/>
  <c r="J42" i="1"/>
  <c r="K42" i="1"/>
  <c r="G42" i="1"/>
  <c r="H37" i="1"/>
  <c r="I37" i="1"/>
  <c r="J37" i="1"/>
  <c r="K37" i="1"/>
  <c r="G37" i="1"/>
  <c r="H19" i="1"/>
  <c r="I19" i="1"/>
  <c r="J19" i="1"/>
  <c r="K19" i="1"/>
  <c r="G19" i="1"/>
  <c r="H14" i="1"/>
  <c r="H20" i="1" s="1"/>
  <c r="H38" i="1" s="1"/>
  <c r="I14" i="1"/>
  <c r="I20" i="1" s="1"/>
  <c r="I38" i="1" s="1"/>
  <c r="I43" i="1" s="1"/>
  <c r="J14" i="1"/>
  <c r="K14" i="1"/>
  <c r="N25" i="1"/>
  <c r="M16" i="1"/>
  <c r="N16" i="1" s="1"/>
  <c r="M17" i="1"/>
  <c r="N17" i="1" s="1"/>
  <c r="M18" i="1"/>
  <c r="N18" i="1" s="1"/>
  <c r="M22" i="1"/>
  <c r="N22" i="1" s="1"/>
  <c r="M23" i="1"/>
  <c r="N23" i="1" s="1"/>
  <c r="M24" i="1"/>
  <c r="N24" i="1" s="1"/>
  <c r="M25" i="1"/>
  <c r="M26" i="1"/>
  <c r="N26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6" i="1"/>
  <c r="N36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9" i="1"/>
  <c r="N9" i="1" s="1"/>
  <c r="M13" i="1"/>
  <c r="N13" i="1" s="1"/>
  <c r="G14" i="1"/>
  <c r="I62" i="1" l="1"/>
  <c r="H43" i="1"/>
  <c r="H62" i="1" s="1"/>
  <c r="J20" i="1"/>
  <c r="J38" i="1" s="1"/>
  <c r="J43" i="1" s="1"/>
  <c r="J62" i="1" s="1"/>
  <c r="G20" i="1"/>
  <c r="G38" i="1" s="1"/>
  <c r="G43" i="1" s="1"/>
  <c r="G62" i="1" s="1"/>
  <c r="K20" i="1"/>
  <c r="K38" i="1" s="1"/>
  <c r="K43" i="1" s="1"/>
  <c r="K62" i="1" s="1"/>
  <c r="L60" i="1"/>
  <c r="M56" i="1"/>
  <c r="M47" i="1"/>
  <c r="N44" i="1"/>
  <c r="M46" i="1"/>
  <c r="N46" i="1" s="1"/>
  <c r="L46" i="1"/>
  <c r="L42" i="1"/>
  <c r="M39" i="1"/>
  <c r="N21" i="1"/>
  <c r="M37" i="1"/>
  <c r="N37" i="1" s="1"/>
  <c r="L37" i="1"/>
  <c r="L19" i="1"/>
  <c r="M15" i="1"/>
  <c r="L14" i="1"/>
  <c r="M6" i="1"/>
  <c r="N6" i="1" s="1"/>
  <c r="M14" i="1" l="1"/>
  <c r="M60" i="1"/>
  <c r="N60" i="1" s="1"/>
  <c r="N56" i="1"/>
  <c r="M55" i="1"/>
  <c r="N55" i="1" s="1"/>
  <c r="N47" i="1"/>
  <c r="N39" i="1"/>
  <c r="M42" i="1"/>
  <c r="N42" i="1" s="1"/>
  <c r="L20" i="1"/>
  <c r="L38" i="1" s="1"/>
  <c r="L43" i="1" s="1"/>
  <c r="L62" i="1" s="1"/>
  <c r="M19" i="1"/>
  <c r="N19" i="1" s="1"/>
  <c r="N15" i="1"/>
  <c r="M20" i="1" l="1"/>
  <c r="M38" i="1" s="1"/>
  <c r="N14" i="1"/>
  <c r="N20" i="1" l="1"/>
  <c r="N38" i="1"/>
  <c r="M43" i="1"/>
  <c r="M62" i="1" s="1"/>
  <c r="N62" i="1" l="1"/>
  <c r="N43" i="1"/>
</calcChain>
</file>

<file path=xl/sharedStrings.xml><?xml version="1.0" encoding="utf-8"?>
<sst xmlns="http://schemas.openxmlformats.org/spreadsheetml/2006/main" count="75" uniqueCount="72">
  <si>
    <t>Advances</t>
  </si>
  <si>
    <t>Name of Bank</t>
  </si>
  <si>
    <t>Branch</t>
  </si>
  <si>
    <t>Rural</t>
  </si>
  <si>
    <t>Semi-Urban</t>
  </si>
  <si>
    <t xml:space="preserve">Urban </t>
  </si>
  <si>
    <t>CD Ratio</t>
  </si>
  <si>
    <t>BANK OF BARODA</t>
  </si>
  <si>
    <t>BANK OF INDIA</t>
  </si>
  <si>
    <t>CANARA BANK</t>
  </si>
  <si>
    <t>CENTRAL BANK OF INDIA</t>
  </si>
  <si>
    <t>INDIAN BANK</t>
  </si>
  <si>
    <t>PUNJAB NATIONAL BANK</t>
  </si>
  <si>
    <t>UNION BANK OF INDIA</t>
  </si>
  <si>
    <t>STATE BANK OF INDIA</t>
  </si>
  <si>
    <t>TOTAL LEAD BANKS</t>
  </si>
  <si>
    <t>BANK OF MAHARASHTRA</t>
  </si>
  <si>
    <t>INDIAN OVERSEAS BANK</t>
  </si>
  <si>
    <t>PUNJAB AND SIND BANK</t>
  </si>
  <si>
    <t>UCO BANK</t>
  </si>
  <si>
    <t>TOTAL NON LEAD BANKS</t>
  </si>
  <si>
    <t>TOTAL PUBLIC SECTOR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</si>
  <si>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</si>
  <si>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</si>
  <si>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</si>
  <si>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</si>
  <si>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</si>
  <si>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</si>
  <si>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</si>
  <si>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</si>
  <si>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</si>
  <si>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</si>
  <si>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</si>
  <si>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</si>
  <si>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THE NAINITAL BANK LTD</t>
  </si>
  <si>
    <t>CSB BANK LIMITED</t>
  </si>
  <si>
    <t>RBL BANK</t>
  </si>
  <si>
    <t>IDFC FIRST BANK</t>
  </si>
  <si>
    <t>TOTAL PRIVATE SECTOR BANKS</t>
  </si>
  <si>
    <t>TOTAL COMM.  BANKS</t>
  </si>
  <si>
    <t>TOTAL COMM.  BANKS + TOTAL RRB</t>
  </si>
  <si>
    <t>U P COOP BANK LTD</t>
  </si>
  <si>
    <t>U P S G V BANK LTD</t>
  </si>
  <si>
    <t>TOTAL CO-OPERATIVE SECTOR BANKS</t>
  </si>
  <si>
    <t>AU SMALL FIN.BANK</t>
  </si>
  <si>
    <t>EQUITAS SMALL FIN. BANK</t>
  </si>
  <si>
    <t>JANA SMALL FIN. BANK</t>
  </si>
  <si>
    <t>UJJIVAN SMALL FIN. BANK</t>
  </si>
  <si>
    <t>UTKARSH SMALL FIN. BANK</t>
  </si>
  <si>
    <t>SHIVALIK SMALL FINANCE BANK</t>
  </si>
  <si>
    <t>UNITY SMALL FINANCE BANK</t>
  </si>
  <si>
    <t>SURYODAY SMALL FIN. BANK</t>
  </si>
  <si>
    <t>TOTAL SMALL FINANCE BANK</t>
  </si>
  <si>
    <t>INDIA POST PAYMENTS BANK</t>
  </si>
  <si>
    <t>FINO PAYMENTS BANK</t>
  </si>
  <si>
    <t>PAYTM  PAYMENTS BANK</t>
  </si>
  <si>
    <t>AIRTEL PAYMENTS BANK</t>
  </si>
  <si>
    <t>TOTAL PAYMENT BANK</t>
  </si>
  <si>
    <t>GRAND TOTAL</t>
  </si>
  <si>
    <t>Agenda No. 4</t>
  </si>
  <si>
    <t>Annexure-1</t>
  </si>
  <si>
    <t xml:space="preserve">(Amount in Crore) </t>
  </si>
  <si>
    <t xml:space="preserve">Sr. No. </t>
  </si>
  <si>
    <t>Total Deposit</t>
  </si>
  <si>
    <t>Outside Advances</t>
  </si>
  <si>
    <t>Total Advances</t>
  </si>
  <si>
    <t>BANK WISE CD RATIO FY 2025-26 AS ON 30.06.2025</t>
  </si>
  <si>
    <t xml:space="preserve">e-ARYAVART GRAMIN  BANK   </t>
  </si>
  <si>
    <t xml:space="preserve">e-BARODA U. P. GRAMIN BANK </t>
  </si>
  <si>
    <t>e-PRATHAMA U.P GRAMIN BANK</t>
  </si>
  <si>
    <t>UTTAR PRADESH GRAMIN BANK</t>
  </si>
  <si>
    <t>RIDF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</si>
</sst>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2" fillId="0" borderId="0" xfId="0" applyNumberFormat="1" applyFont="1"/>
    <xf numFmtId="10" fontId="3" fillId="0" borderId="14" xfId="1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/>
    <xf numFmtId="164" fontId="2" fillId="2" borderId="16" xfId="0" applyNumberFormat="1" applyFont="1" applyFill="1" applyBorder="1"/>
    <xf numFmtId="2" fontId="2" fillId="2" borderId="17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2" fontId="2" fillId="2" borderId="19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/>
    <xf numFmtId="164" fontId="2" fillId="2" borderId="21" xfId="0" applyNumberFormat="1" applyFont="1" applyFill="1" applyBorder="1"/>
    <xf numFmtId="2" fontId="2" fillId="2" borderId="22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/>
    <xf numFmtId="164" fontId="3" fillId="2" borderId="13" xfId="0" applyNumberFormat="1" applyFont="1" applyFill="1" applyBorder="1"/>
    <xf numFmtId="2" fontId="3" fillId="2" borderId="14" xfId="0" applyNumberFormat="1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/>
    <xf numFmtId="164" fontId="2" fillId="2" borderId="24" xfId="0" applyNumberFormat="1" applyFont="1" applyFill="1" applyBorder="1"/>
    <xf numFmtId="2" fontId="2" fillId="2" borderId="25" xfId="0" applyNumberFormat="1" applyFont="1" applyFill="1" applyBorder="1"/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164" fontId="3" fillId="2" borderId="27" xfId="0" applyNumberFormat="1" applyFont="1" applyFill="1" applyBorder="1"/>
    <xf numFmtId="2" fontId="3" fillId="2" borderId="28" xfId="0" applyNumberFormat="1" applyFont="1" applyFill="1" applyBorder="1"/>
    <xf numFmtId="164" fontId="2" fillId="3" borderId="24" xfId="0" applyNumberFormat="1" applyFont="1" applyFill="1" applyBorder="1"/>
    <xf numFmtId="0" fontId="3" fillId="0" borderId="10" xfId="0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/>
    <xf numFmtId="164" fontId="2" fillId="2" borderId="30" xfId="0" applyNumberFormat="1" applyFont="1" applyFill="1" applyBorder="1"/>
    <xf numFmtId="2" fontId="2" fillId="2" borderId="31" xfId="0" applyNumberFormat="1" applyFont="1" applyFill="1" applyBorder="1"/>
    <xf numFmtId="164" fontId="3" fillId="3" borderId="13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62"/>
  <sheetViews>
    <sheetView tabSelected="1" zoomScale="87" zoomScaleNormal="87" workbookViewId="0">
      <selection activeCell="K13" sqref="K13"/>
    </sheetView>
  </sheetViews>
  <sheetFormatPr defaultColWidth="9.6640625" defaultRowHeight="15.75" x14ac:dyDescent="0.25"/>
  <cols>
    <col min="1" max="1" width="6.33203125" style="3" bestFit="1" customWidth="1"/>
    <col min="2" max="2" width="30.6640625" style="2" customWidth="1"/>
    <col min="3" max="3" width="8" style="2" hidden="1" customWidth="1"/>
    <col min="4" max="4" width="12.77734375" style="2" hidden="1" customWidth="1"/>
    <col min="5" max="5" width="12.21875" style="2" hidden="1" customWidth="1"/>
    <col min="6" max="6" width="9.44140625" style="2" hidden="1" customWidth="1"/>
    <col min="7" max="7" width="12.44140625" style="13" customWidth="1"/>
    <col min="8" max="8" width="11.6640625" style="13" hidden="1" customWidth="1"/>
    <col min="9" max="9" width="15.77734375" style="13" hidden="1" customWidth="1"/>
    <col min="10" max="10" width="11.109375" style="13" hidden="1" customWidth="1"/>
    <col min="11" max="13" width="11.109375" style="13" customWidth="1"/>
    <col min="14" max="14" width="10.5546875" style="13" customWidth="1"/>
    <col min="15" max="248" width="9.6640625" style="1" customWidth="1"/>
  </cols>
  <sheetData>
    <row r="1" spans="1:248" ht="16.5" thickBot="1" x14ac:dyDescent="0.3">
      <c r="A1" s="49" t="s">
        <v>59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248" ht="16.5" thickBot="1" x14ac:dyDescent="0.3">
      <c r="A2" s="52" t="s">
        <v>60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248" ht="21.75" thickBot="1" x14ac:dyDescent="0.25">
      <c r="A3" s="55" t="s">
        <v>66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48" ht="19.5" thickBot="1" x14ac:dyDescent="0.35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248" ht="32.25" thickBot="1" x14ac:dyDescent="0.25">
      <c r="A5" s="6" t="s">
        <v>62</v>
      </c>
      <c r="B5" s="7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11" t="s">
        <v>63</v>
      </c>
      <c r="H5" s="12" t="s">
        <v>3</v>
      </c>
      <c r="I5" s="12" t="s">
        <v>4</v>
      </c>
      <c r="J5" s="11" t="s">
        <v>5</v>
      </c>
      <c r="K5" s="11" t="s">
        <v>0</v>
      </c>
      <c r="L5" s="11" t="s">
        <v>64</v>
      </c>
      <c r="M5" s="11" t="s">
        <v>65</v>
      </c>
      <c r="N5" s="14" t="s">
        <v>6</v>
      </c>
    </row>
    <row r="6" spans="1:248" x14ac:dyDescent="0.25">
      <c r="A6" s="15">
        <v>1</v>
      </c>
      <c r="B6" s="16" t="s">
        <v>7</v>
      </c>
      <c r="C6" s="16">
        <v>1343</v>
      </c>
      <c r="D6" s="16">
        <v>32807.49</v>
      </c>
      <c r="E6" s="16">
        <v>25557.63</v>
      </c>
      <c r="F6" s="16">
        <v>88711.41</v>
      </c>
      <c r="G6" s="17">
        <v>147076.53</v>
      </c>
      <c r="H6" s="17">
        <v>17870.580000000002</v>
      </c>
      <c r="I6" s="17">
        <v>13560.08</v>
      </c>
      <c r="J6" s="17">
        <v>42755.29</v>
      </c>
      <c r="K6" s="17">
        <v>74185.960000000006</v>
      </c>
      <c r="L6" s="17">
        <v>9458</v>
      </c>
      <c r="M6" s="17">
        <f>K6+L6</f>
        <v>83643.960000000006</v>
      </c>
      <c r="N6" s="18">
        <f>M6/G6*100</f>
        <v>56.871045298661862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</row>
    <row r="7" spans="1:248" x14ac:dyDescent="0.25">
      <c r="A7" s="19">
        <v>2</v>
      </c>
      <c r="B7" s="20" t="s">
        <v>8</v>
      </c>
      <c r="C7" s="20">
        <v>543</v>
      </c>
      <c r="D7" s="20">
        <v>10901.53</v>
      </c>
      <c r="E7" s="20">
        <v>11294.41</v>
      </c>
      <c r="F7" s="20">
        <v>28826.18</v>
      </c>
      <c r="G7" s="21">
        <v>51022.12</v>
      </c>
      <c r="H7" s="21">
        <v>5969.85</v>
      </c>
      <c r="I7" s="21">
        <v>5890.3</v>
      </c>
      <c r="J7" s="21">
        <v>18984.89</v>
      </c>
      <c r="K7" s="21">
        <v>30845.040000000001</v>
      </c>
      <c r="L7" s="21">
        <v>1378</v>
      </c>
      <c r="M7" s="21">
        <f t="shared" ref="M7:M59" si="0">K7+L7</f>
        <v>32223.040000000001</v>
      </c>
      <c r="N7" s="22">
        <f t="shared" ref="N7:N62" si="1">M7/G7*100</f>
        <v>63.155039422117312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</row>
    <row r="8" spans="1:248" x14ac:dyDescent="0.25">
      <c r="A8" s="19">
        <v>3</v>
      </c>
      <c r="B8" s="20" t="s">
        <v>9</v>
      </c>
      <c r="C8" s="20">
        <v>1147</v>
      </c>
      <c r="D8" s="20">
        <v>13584.15</v>
      </c>
      <c r="E8" s="20">
        <v>16031.82</v>
      </c>
      <c r="F8" s="20">
        <v>70016.259999999995</v>
      </c>
      <c r="G8" s="21">
        <v>99632.24</v>
      </c>
      <c r="H8" s="21">
        <v>11245.23</v>
      </c>
      <c r="I8" s="21">
        <v>10741.34</v>
      </c>
      <c r="J8" s="21">
        <v>28802.33</v>
      </c>
      <c r="K8" s="21">
        <v>50788.89</v>
      </c>
      <c r="L8" s="21">
        <v>6225.79</v>
      </c>
      <c r="M8" s="21">
        <f t="shared" si="0"/>
        <v>57014.68</v>
      </c>
      <c r="N8" s="22">
        <f t="shared" si="1"/>
        <v>57.225131142288873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</row>
    <row r="9" spans="1:248" x14ac:dyDescent="0.25">
      <c r="A9" s="19">
        <v>4</v>
      </c>
      <c r="B9" s="20" t="s">
        <v>10</v>
      </c>
      <c r="C9" s="20">
        <v>580</v>
      </c>
      <c r="D9" s="20">
        <v>11178.89</v>
      </c>
      <c r="E9" s="20">
        <v>10580.11</v>
      </c>
      <c r="F9" s="20">
        <v>30453.5</v>
      </c>
      <c r="G9" s="21">
        <v>52212.51</v>
      </c>
      <c r="H9" s="21">
        <v>4358.1099999999997</v>
      </c>
      <c r="I9" s="21">
        <v>4041.95</v>
      </c>
      <c r="J9" s="21">
        <v>11513.93</v>
      </c>
      <c r="K9" s="21">
        <v>19913.990000000002</v>
      </c>
      <c r="L9" s="21">
        <v>2711</v>
      </c>
      <c r="M9" s="21">
        <f t="shared" si="0"/>
        <v>22624.99</v>
      </c>
      <c r="N9" s="22">
        <f t="shared" si="1"/>
        <v>43.332507860664045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</row>
    <row r="10" spans="1:248" x14ac:dyDescent="0.25">
      <c r="A10" s="19">
        <v>5</v>
      </c>
      <c r="B10" s="20" t="s">
        <v>11</v>
      </c>
      <c r="C10" s="20">
        <v>1083</v>
      </c>
      <c r="D10" s="20">
        <v>24018.65</v>
      </c>
      <c r="E10" s="20">
        <v>18988.46</v>
      </c>
      <c r="F10" s="20">
        <v>62141.29</v>
      </c>
      <c r="G10" s="21">
        <v>105148.41</v>
      </c>
      <c r="H10" s="21">
        <v>12786.37</v>
      </c>
      <c r="I10" s="21">
        <v>7470.49</v>
      </c>
      <c r="J10" s="21">
        <v>27085.57</v>
      </c>
      <c r="K10" s="21">
        <v>47342.43</v>
      </c>
      <c r="L10" s="21">
        <v>9314</v>
      </c>
      <c r="M10" s="21">
        <f t="shared" si="0"/>
        <v>56656.43</v>
      </c>
      <c r="N10" s="22">
        <f t="shared" si="1"/>
        <v>53.882345914693332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</row>
    <row r="11" spans="1:248" x14ac:dyDescent="0.25">
      <c r="A11" s="19">
        <v>6</v>
      </c>
      <c r="B11" s="20" t="s">
        <v>12</v>
      </c>
      <c r="C11" s="20">
        <v>1661</v>
      </c>
      <c r="D11" s="20">
        <v>39612.870000000003</v>
      </c>
      <c r="E11" s="20">
        <v>39529.870000000003</v>
      </c>
      <c r="F11" s="20">
        <v>138943.89000000001</v>
      </c>
      <c r="G11" s="21">
        <v>218086.63</v>
      </c>
      <c r="H11" s="21">
        <v>18796.990000000002</v>
      </c>
      <c r="I11" s="21">
        <v>17974.68</v>
      </c>
      <c r="J11" s="21">
        <v>59545.63</v>
      </c>
      <c r="K11" s="21">
        <v>96317.31</v>
      </c>
      <c r="L11" s="21">
        <v>13143</v>
      </c>
      <c r="M11" s="21">
        <f t="shared" si="0"/>
        <v>109460.31</v>
      </c>
      <c r="N11" s="22">
        <f t="shared" si="1"/>
        <v>50.191206127583335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</row>
    <row r="12" spans="1:248" x14ac:dyDescent="0.25">
      <c r="A12" s="19">
        <v>7</v>
      </c>
      <c r="B12" s="20" t="s">
        <v>13</v>
      </c>
      <c r="C12" s="20">
        <v>1170</v>
      </c>
      <c r="D12" s="20">
        <v>37634.46</v>
      </c>
      <c r="E12" s="20">
        <v>19380.32</v>
      </c>
      <c r="F12" s="20">
        <v>78475.78</v>
      </c>
      <c r="G12" s="21">
        <v>135490.56</v>
      </c>
      <c r="H12" s="21">
        <v>12577.48</v>
      </c>
      <c r="I12" s="21">
        <v>8304.44</v>
      </c>
      <c r="J12" s="21">
        <v>30236.880000000001</v>
      </c>
      <c r="K12" s="21">
        <v>51118.79</v>
      </c>
      <c r="L12" s="21">
        <v>14907.25</v>
      </c>
      <c r="M12" s="21">
        <f t="shared" si="0"/>
        <v>66026.040000000008</v>
      </c>
      <c r="N12" s="22">
        <f t="shared" si="1"/>
        <v>48.73109979027322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</row>
    <row r="13" spans="1:248" ht="16.5" thickBot="1" x14ac:dyDescent="0.3">
      <c r="A13" s="23">
        <v>8</v>
      </c>
      <c r="B13" s="24" t="s">
        <v>14</v>
      </c>
      <c r="C13" s="24">
        <v>2333</v>
      </c>
      <c r="D13" s="24">
        <v>71187.039999999994</v>
      </c>
      <c r="E13" s="24">
        <v>79055.67</v>
      </c>
      <c r="F13" s="24">
        <v>259455.72</v>
      </c>
      <c r="G13" s="25">
        <v>409698.43</v>
      </c>
      <c r="H13" s="25">
        <v>24223.5</v>
      </c>
      <c r="I13" s="25">
        <v>32940.11</v>
      </c>
      <c r="J13" s="25">
        <v>99307.4</v>
      </c>
      <c r="K13" s="25">
        <v>156471.01</v>
      </c>
      <c r="L13" s="25">
        <v>13432.42</v>
      </c>
      <c r="M13" s="25">
        <f t="shared" si="0"/>
        <v>169903.43000000002</v>
      </c>
      <c r="N13" s="26">
        <f t="shared" si="1"/>
        <v>41.470363945500118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</row>
    <row r="14" spans="1:248" s="4" customFormat="1" ht="16.5" thickBot="1" x14ac:dyDescent="0.3">
      <c r="A14" s="27"/>
      <c r="B14" s="28" t="s">
        <v>15</v>
      </c>
      <c r="C14" s="28">
        <v>9860</v>
      </c>
      <c r="D14" s="28">
        <v>240925.09</v>
      </c>
      <c r="E14" s="28">
        <v>220418.3</v>
      </c>
      <c r="F14" s="28">
        <v>757024.03</v>
      </c>
      <c r="G14" s="29">
        <f>SUM(G6:G13)</f>
        <v>1218367.43</v>
      </c>
      <c r="H14" s="29">
        <f t="shared" ref="H14:M14" si="2">SUM(H6:H13)</f>
        <v>107828.11</v>
      </c>
      <c r="I14" s="29">
        <f t="shared" si="2"/>
        <v>100923.39</v>
      </c>
      <c r="J14" s="29">
        <f t="shared" si="2"/>
        <v>318231.92000000004</v>
      </c>
      <c r="K14" s="29">
        <f t="shared" si="2"/>
        <v>526983.41999999993</v>
      </c>
      <c r="L14" s="29">
        <f t="shared" si="2"/>
        <v>70569.460000000006</v>
      </c>
      <c r="M14" s="29">
        <f t="shared" si="2"/>
        <v>597552.88</v>
      </c>
      <c r="N14" s="30">
        <f t="shared" si="1"/>
        <v>49.045375416839569</v>
      </c>
    </row>
    <row r="15" spans="1:248" x14ac:dyDescent="0.25">
      <c r="A15" s="31">
        <v>9</v>
      </c>
      <c r="B15" s="32" t="s">
        <v>16</v>
      </c>
      <c r="C15" s="32">
        <v>151</v>
      </c>
      <c r="D15" s="32">
        <v>277.01</v>
      </c>
      <c r="E15" s="32">
        <v>758.99</v>
      </c>
      <c r="F15" s="32">
        <v>7597.66</v>
      </c>
      <c r="G15" s="33">
        <v>8633.65</v>
      </c>
      <c r="H15" s="33">
        <v>101.98</v>
      </c>
      <c r="I15" s="33">
        <v>903.32</v>
      </c>
      <c r="J15" s="33">
        <v>6215.11</v>
      </c>
      <c r="K15" s="33">
        <v>7220.4</v>
      </c>
      <c r="L15" s="33">
        <v>245.35</v>
      </c>
      <c r="M15" s="33">
        <f t="shared" si="0"/>
        <v>7465.75</v>
      </c>
      <c r="N15" s="34">
        <f t="shared" si="1"/>
        <v>86.472696947409261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</row>
    <row r="16" spans="1:248" x14ac:dyDescent="0.25">
      <c r="A16" s="19">
        <v>10</v>
      </c>
      <c r="B16" s="20" t="s">
        <v>17</v>
      </c>
      <c r="C16" s="20">
        <v>256</v>
      </c>
      <c r="D16" s="20">
        <v>2191.61</v>
      </c>
      <c r="E16" s="20">
        <v>2549.39</v>
      </c>
      <c r="F16" s="20">
        <v>18245.63</v>
      </c>
      <c r="G16" s="21">
        <v>22986.63</v>
      </c>
      <c r="H16" s="21">
        <v>1108.26</v>
      </c>
      <c r="I16" s="21">
        <v>996</v>
      </c>
      <c r="J16" s="21">
        <v>7287.49</v>
      </c>
      <c r="K16" s="21">
        <v>9391.75</v>
      </c>
      <c r="L16" s="21">
        <v>2540</v>
      </c>
      <c r="M16" s="21">
        <f t="shared" si="0"/>
        <v>11931.75</v>
      </c>
      <c r="N16" s="22">
        <f t="shared" si="1"/>
        <v>51.907347880050267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</row>
    <row r="17" spans="1:248" x14ac:dyDescent="0.25">
      <c r="A17" s="19">
        <v>11</v>
      </c>
      <c r="B17" s="20" t="s">
        <v>18</v>
      </c>
      <c r="C17" s="20">
        <v>237</v>
      </c>
      <c r="D17" s="20">
        <v>2314.73</v>
      </c>
      <c r="E17" s="20">
        <v>1347.21</v>
      </c>
      <c r="F17" s="20">
        <v>10644.89</v>
      </c>
      <c r="G17" s="21">
        <v>14306.84</v>
      </c>
      <c r="H17" s="21">
        <v>1745.31</v>
      </c>
      <c r="I17" s="21">
        <v>924.65</v>
      </c>
      <c r="J17" s="21">
        <v>5011.7700000000004</v>
      </c>
      <c r="K17" s="21">
        <v>7681.73</v>
      </c>
      <c r="L17" s="21">
        <v>0</v>
      </c>
      <c r="M17" s="21">
        <f t="shared" si="0"/>
        <v>7681.73</v>
      </c>
      <c r="N17" s="22">
        <f t="shared" si="1"/>
        <v>53.692709221603089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</row>
    <row r="18" spans="1:248" ht="16.5" thickBot="1" x14ac:dyDescent="0.3">
      <c r="A18" s="23">
        <v>12</v>
      </c>
      <c r="B18" s="24" t="s">
        <v>19</v>
      </c>
      <c r="C18" s="24">
        <v>309</v>
      </c>
      <c r="D18" s="24">
        <v>3869.06</v>
      </c>
      <c r="E18" s="24">
        <v>2795.67</v>
      </c>
      <c r="F18" s="24">
        <v>12631.44</v>
      </c>
      <c r="G18" s="25">
        <v>19296.18</v>
      </c>
      <c r="H18" s="25">
        <v>1883.66</v>
      </c>
      <c r="I18" s="25">
        <v>1754.07</v>
      </c>
      <c r="J18" s="25">
        <v>6637</v>
      </c>
      <c r="K18" s="25">
        <v>10274.719999999999</v>
      </c>
      <c r="L18" s="25">
        <v>0</v>
      </c>
      <c r="M18" s="25">
        <f t="shared" si="0"/>
        <v>10274.719999999999</v>
      </c>
      <c r="N18" s="26">
        <f t="shared" si="1"/>
        <v>53.247430320405385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</row>
    <row r="19" spans="1:248" s="4" customFormat="1" ht="16.5" thickBot="1" x14ac:dyDescent="0.3">
      <c r="A19" s="35"/>
      <c r="B19" s="36" t="s">
        <v>20</v>
      </c>
      <c r="C19" s="36">
        <v>953</v>
      </c>
      <c r="D19" s="36">
        <v>8652.41</v>
      </c>
      <c r="E19" s="36">
        <v>7451.26</v>
      </c>
      <c r="F19" s="36">
        <v>49119.62</v>
      </c>
      <c r="G19" s="37">
        <f>SUM(G15:G18)</f>
        <v>65223.299999999996</v>
      </c>
      <c r="H19" s="37">
        <f t="shared" ref="H19:M19" si="3">SUM(H15:H18)</f>
        <v>4839.21</v>
      </c>
      <c r="I19" s="37">
        <f t="shared" si="3"/>
        <v>4578.04</v>
      </c>
      <c r="J19" s="37">
        <f t="shared" si="3"/>
        <v>25151.37</v>
      </c>
      <c r="K19" s="37">
        <f t="shared" si="3"/>
        <v>34568.6</v>
      </c>
      <c r="L19" s="37">
        <f t="shared" si="3"/>
        <v>2785.35</v>
      </c>
      <c r="M19" s="37">
        <f t="shared" si="3"/>
        <v>37353.949999999997</v>
      </c>
      <c r="N19" s="38">
        <f t="shared" si="1"/>
        <v>57.270867926032565</v>
      </c>
    </row>
    <row r="20" spans="1:248" s="4" customFormat="1" ht="16.5" thickBot="1" x14ac:dyDescent="0.3">
      <c r="A20" s="27"/>
      <c r="B20" s="28" t="s">
        <v>21</v>
      </c>
      <c r="C20" s="28">
        <v>10813</v>
      </c>
      <c r="D20" s="28">
        <v>249577.5</v>
      </c>
      <c r="E20" s="28">
        <v>227869.56</v>
      </c>
      <c r="F20" s="28">
        <v>806143.65</v>
      </c>
      <c r="G20" s="29">
        <f>G14+G19</f>
        <v>1283590.73</v>
      </c>
      <c r="H20" s="29">
        <f t="shared" ref="H20:M20" si="4">H14+H19</f>
        <v>112667.32</v>
      </c>
      <c r="I20" s="29">
        <f t="shared" si="4"/>
        <v>105501.43</v>
      </c>
      <c r="J20" s="29">
        <f t="shared" si="4"/>
        <v>343383.29000000004</v>
      </c>
      <c r="K20" s="29">
        <f t="shared" si="4"/>
        <v>561552.0199999999</v>
      </c>
      <c r="L20" s="29">
        <f t="shared" si="4"/>
        <v>73354.810000000012</v>
      </c>
      <c r="M20" s="29">
        <f t="shared" si="4"/>
        <v>634906.82999999996</v>
      </c>
      <c r="N20" s="30">
        <f t="shared" si="1"/>
        <v>49.463338676495425</v>
      </c>
    </row>
    <row r="21" spans="1:248" s="2" customFormat="1" x14ac:dyDescent="0.25">
      <c r="A21" s="31">
        <v>13</v>
      </c>
      <c r="B21" s="32" t="s">
        <v>22</v>
      </c>
      <c r="C21" s="32">
        <v>517</v>
      </c>
      <c r="D21" s="32">
        <v>1414.35</v>
      </c>
      <c r="E21" s="32">
        <v>5561.99</v>
      </c>
      <c r="F21" s="32">
        <v>55728.02</v>
      </c>
      <c r="G21" s="33">
        <v>62704.36</v>
      </c>
      <c r="H21" s="33">
        <v>1656.51</v>
      </c>
      <c r="I21" s="33">
        <v>7199.28</v>
      </c>
      <c r="J21" s="33">
        <v>38463.68</v>
      </c>
      <c r="K21" s="33">
        <v>47319.46</v>
      </c>
      <c r="L21" s="33">
        <v>0</v>
      </c>
      <c r="M21" s="33">
        <f t="shared" si="0"/>
        <v>47319.46</v>
      </c>
      <c r="N21" s="34">
        <f t="shared" si="1"/>
        <v>75.464385570636551</v>
      </c>
    </row>
    <row r="22" spans="1:248" s="2" customFormat="1" x14ac:dyDescent="0.25">
      <c r="A22" s="19">
        <v>14</v>
      </c>
      <c r="B22" s="20" t="s">
        <v>23</v>
      </c>
      <c r="C22" s="20">
        <v>556</v>
      </c>
      <c r="D22" s="20">
        <v>166.22</v>
      </c>
      <c r="E22" s="20">
        <v>925.87</v>
      </c>
      <c r="F22" s="20">
        <v>9301.4500000000007</v>
      </c>
      <c r="G22" s="21">
        <v>10393.540000000001</v>
      </c>
      <c r="H22" s="21">
        <v>979.25</v>
      </c>
      <c r="I22" s="21">
        <v>2387.96</v>
      </c>
      <c r="J22" s="21">
        <v>4697.42</v>
      </c>
      <c r="K22" s="21">
        <v>8064.63</v>
      </c>
      <c r="L22" s="21">
        <v>0</v>
      </c>
      <c r="M22" s="21">
        <f t="shared" si="0"/>
        <v>8064.63</v>
      </c>
      <c r="N22" s="22">
        <f t="shared" si="1"/>
        <v>77.59271624489827</v>
      </c>
    </row>
    <row r="23" spans="1:248" s="2" customFormat="1" x14ac:dyDescent="0.25">
      <c r="A23" s="19">
        <v>15</v>
      </c>
      <c r="B23" s="20" t="s">
        <v>24</v>
      </c>
      <c r="C23" s="20">
        <v>31</v>
      </c>
      <c r="D23" s="20">
        <v>154.19999999999999</v>
      </c>
      <c r="E23" s="20">
        <v>160.46</v>
      </c>
      <c r="F23" s="20">
        <v>3758.66</v>
      </c>
      <c r="G23" s="21">
        <v>4073.32</v>
      </c>
      <c r="H23" s="21">
        <v>208.84</v>
      </c>
      <c r="I23" s="21">
        <v>95.05</v>
      </c>
      <c r="J23" s="21">
        <v>3842.06</v>
      </c>
      <c r="K23" s="21">
        <v>4145.95</v>
      </c>
      <c r="L23" s="21">
        <v>0</v>
      </c>
      <c r="M23" s="21">
        <f t="shared" si="0"/>
        <v>4145.95</v>
      </c>
      <c r="N23" s="22">
        <f t="shared" si="1"/>
        <v>101.783066393016</v>
      </c>
    </row>
    <row r="24" spans="1:248" s="2" customFormat="1" x14ac:dyDescent="0.25">
      <c r="A24" s="19">
        <v>16</v>
      </c>
      <c r="B24" s="20" t="s">
        <v>25</v>
      </c>
      <c r="C24" s="20">
        <v>942</v>
      </c>
      <c r="D24" s="20">
        <v>8768.17</v>
      </c>
      <c r="E24" s="20">
        <v>19136.41</v>
      </c>
      <c r="F24" s="20">
        <v>148260.79</v>
      </c>
      <c r="G24" s="21">
        <v>176165.38</v>
      </c>
      <c r="H24" s="21">
        <v>13305.52</v>
      </c>
      <c r="I24" s="21">
        <v>20644.48</v>
      </c>
      <c r="J24" s="21">
        <v>143966.03</v>
      </c>
      <c r="K24" s="21">
        <v>177916.03</v>
      </c>
      <c r="L24" s="21">
        <v>0</v>
      </c>
      <c r="M24" s="21">
        <f t="shared" si="0"/>
        <v>177916.03</v>
      </c>
      <c r="N24" s="22">
        <f t="shared" si="1"/>
        <v>100.993753710292</v>
      </c>
    </row>
    <row r="25" spans="1:248" s="2" customFormat="1" x14ac:dyDescent="0.25">
      <c r="A25" s="19">
        <v>17</v>
      </c>
      <c r="B25" s="20" t="s">
        <v>26</v>
      </c>
      <c r="C25" s="20">
        <v>470</v>
      </c>
      <c r="D25" s="20">
        <v>1231.47</v>
      </c>
      <c r="E25" s="20">
        <v>6038.18</v>
      </c>
      <c r="F25" s="20">
        <v>104818.91</v>
      </c>
      <c r="G25" s="21">
        <v>112088.56</v>
      </c>
      <c r="H25" s="21">
        <v>313.22000000000003</v>
      </c>
      <c r="I25" s="21">
        <v>4964.26</v>
      </c>
      <c r="J25" s="21">
        <v>67403.600000000006</v>
      </c>
      <c r="K25" s="21">
        <v>72681.09</v>
      </c>
      <c r="L25" s="21">
        <v>0</v>
      </c>
      <c r="M25" s="21">
        <f t="shared" si="0"/>
        <v>72681.09</v>
      </c>
      <c r="N25" s="22">
        <f t="shared" si="1"/>
        <v>64.842558419877989</v>
      </c>
    </row>
    <row r="26" spans="1:248" s="2" customFormat="1" x14ac:dyDescent="0.25">
      <c r="A26" s="19">
        <v>18</v>
      </c>
      <c r="B26" s="20" t="s">
        <v>27</v>
      </c>
      <c r="C26" s="20">
        <v>119</v>
      </c>
      <c r="D26" s="20">
        <v>289.16000000000003</v>
      </c>
      <c r="E26" s="20">
        <v>1208.58</v>
      </c>
      <c r="F26" s="20">
        <v>13749.89</v>
      </c>
      <c r="G26" s="21">
        <v>15247.64</v>
      </c>
      <c r="H26" s="21">
        <v>252.72</v>
      </c>
      <c r="I26" s="21">
        <v>545.42999999999995</v>
      </c>
      <c r="J26" s="21">
        <v>5070.3500000000004</v>
      </c>
      <c r="K26" s="21">
        <v>5868.5</v>
      </c>
      <c r="L26" s="21">
        <v>1942.86</v>
      </c>
      <c r="M26" s="21">
        <f t="shared" si="0"/>
        <v>7811.36</v>
      </c>
      <c r="N26" s="22">
        <f t="shared" si="1"/>
        <v>51.229960833283052</v>
      </c>
    </row>
    <row r="27" spans="1:248" s="2" customFormat="1" x14ac:dyDescent="0.25">
      <c r="A27" s="19">
        <v>19</v>
      </c>
      <c r="B27" s="20" t="s">
        <v>28</v>
      </c>
      <c r="C27" s="20">
        <v>189</v>
      </c>
      <c r="D27" s="20">
        <v>320.43</v>
      </c>
      <c r="E27" s="20">
        <v>701.58</v>
      </c>
      <c r="F27" s="20">
        <v>16935.29</v>
      </c>
      <c r="G27" s="21">
        <v>17957.3</v>
      </c>
      <c r="H27" s="21">
        <v>4520.28</v>
      </c>
      <c r="I27" s="21">
        <v>1263.6600000000001</v>
      </c>
      <c r="J27" s="21">
        <v>13099.68</v>
      </c>
      <c r="K27" s="21">
        <v>18883.63</v>
      </c>
      <c r="L27" s="21">
        <v>0</v>
      </c>
      <c r="M27" s="21">
        <f t="shared" si="0"/>
        <v>18883.63</v>
      </c>
      <c r="N27" s="22">
        <f t="shared" si="1"/>
        <v>105.15851492150826</v>
      </c>
    </row>
    <row r="28" spans="1:248" s="2" customFormat="1" x14ac:dyDescent="0.25">
      <c r="A28" s="19">
        <v>20</v>
      </c>
      <c r="B28" s="20" t="s">
        <v>29</v>
      </c>
      <c r="C28" s="20">
        <v>17</v>
      </c>
      <c r="D28" s="20">
        <v>0</v>
      </c>
      <c r="E28" s="20">
        <v>159.51</v>
      </c>
      <c r="F28" s="20">
        <v>1467.2</v>
      </c>
      <c r="G28" s="21">
        <v>1626.71</v>
      </c>
      <c r="H28" s="21">
        <v>0</v>
      </c>
      <c r="I28" s="21">
        <v>53.08</v>
      </c>
      <c r="J28" s="21">
        <v>743.89</v>
      </c>
      <c r="K28" s="21">
        <v>796.97</v>
      </c>
      <c r="L28" s="21">
        <v>0</v>
      </c>
      <c r="M28" s="21">
        <f t="shared" si="0"/>
        <v>796.97</v>
      </c>
      <c r="N28" s="22">
        <f t="shared" si="1"/>
        <v>48.992752242255847</v>
      </c>
    </row>
    <row r="29" spans="1:248" s="2" customFormat="1" x14ac:dyDescent="0.25">
      <c r="A29" s="19">
        <v>21</v>
      </c>
      <c r="B29" s="20" t="s">
        <v>30</v>
      </c>
      <c r="C29" s="20">
        <v>12</v>
      </c>
      <c r="D29" s="20">
        <v>0</v>
      </c>
      <c r="E29" s="20">
        <v>0</v>
      </c>
      <c r="F29" s="20">
        <v>789.36</v>
      </c>
      <c r="G29" s="21">
        <v>789.36</v>
      </c>
      <c r="H29" s="21">
        <v>0</v>
      </c>
      <c r="I29" s="21">
        <v>0</v>
      </c>
      <c r="J29" s="21">
        <v>294.07</v>
      </c>
      <c r="K29" s="21">
        <v>294.07</v>
      </c>
      <c r="L29" s="21">
        <v>0</v>
      </c>
      <c r="M29" s="21">
        <f t="shared" si="0"/>
        <v>294.07</v>
      </c>
      <c r="N29" s="22">
        <f t="shared" si="1"/>
        <v>37.254231275970405</v>
      </c>
    </row>
    <row r="30" spans="1:248" s="2" customFormat="1" x14ac:dyDescent="0.25">
      <c r="A30" s="19">
        <v>22</v>
      </c>
      <c r="B30" s="20" t="s">
        <v>31</v>
      </c>
      <c r="C30" s="20">
        <v>144</v>
      </c>
      <c r="D30" s="20">
        <v>850.81</v>
      </c>
      <c r="E30" s="20">
        <v>454.48</v>
      </c>
      <c r="F30" s="20">
        <v>20014.939999999999</v>
      </c>
      <c r="G30" s="21">
        <v>21320.23</v>
      </c>
      <c r="H30" s="21">
        <v>2427.4299999999998</v>
      </c>
      <c r="I30" s="21">
        <v>57.91</v>
      </c>
      <c r="J30" s="21">
        <v>16029.18</v>
      </c>
      <c r="K30" s="21">
        <v>18514.53</v>
      </c>
      <c r="L30" s="21">
        <v>0</v>
      </c>
      <c r="M30" s="21">
        <f t="shared" si="0"/>
        <v>18514.53</v>
      </c>
      <c r="N30" s="22">
        <f t="shared" si="1"/>
        <v>86.840198253020716</v>
      </c>
    </row>
    <row r="31" spans="1:248" s="2" customFormat="1" x14ac:dyDescent="0.25">
      <c r="A31" s="19">
        <v>23</v>
      </c>
      <c r="B31" s="20" t="s">
        <v>32</v>
      </c>
      <c r="C31" s="20">
        <v>12</v>
      </c>
      <c r="D31" s="20">
        <v>0</v>
      </c>
      <c r="E31" s="20">
        <v>0</v>
      </c>
      <c r="F31" s="20">
        <v>1414.82</v>
      </c>
      <c r="G31" s="21">
        <v>1414.82</v>
      </c>
      <c r="H31" s="21">
        <v>0</v>
      </c>
      <c r="I31" s="21">
        <v>0</v>
      </c>
      <c r="J31" s="21">
        <v>531.37</v>
      </c>
      <c r="K31" s="21">
        <v>531.37</v>
      </c>
      <c r="L31" s="21">
        <v>0</v>
      </c>
      <c r="M31" s="21">
        <f t="shared" si="0"/>
        <v>531.37</v>
      </c>
      <c r="N31" s="22">
        <f t="shared" si="1"/>
        <v>37.557427800002827</v>
      </c>
    </row>
    <row r="32" spans="1:248" s="2" customFormat="1" x14ac:dyDescent="0.25">
      <c r="A32" s="19">
        <v>24</v>
      </c>
      <c r="B32" s="20" t="s">
        <v>33</v>
      </c>
      <c r="C32" s="20">
        <v>90</v>
      </c>
      <c r="D32" s="20">
        <v>426.39</v>
      </c>
      <c r="E32" s="20">
        <v>573.12</v>
      </c>
      <c r="F32" s="20">
        <v>18662.259999999998</v>
      </c>
      <c r="G32" s="21">
        <v>19661.77</v>
      </c>
      <c r="H32" s="21">
        <v>245.82</v>
      </c>
      <c r="I32" s="21">
        <v>170.15</v>
      </c>
      <c r="J32" s="21">
        <v>10700.97</v>
      </c>
      <c r="K32" s="21">
        <v>11116.94</v>
      </c>
      <c r="L32" s="21">
        <v>0</v>
      </c>
      <c r="M32" s="21">
        <f t="shared" si="0"/>
        <v>11116.94</v>
      </c>
      <c r="N32" s="22">
        <f t="shared" si="1"/>
        <v>56.540891282931291</v>
      </c>
    </row>
    <row r="33" spans="1:14" s="2" customFormat="1" x14ac:dyDescent="0.25">
      <c r="A33" s="19">
        <v>25</v>
      </c>
      <c r="B33" s="20" t="s">
        <v>34</v>
      </c>
      <c r="C33" s="20">
        <v>46</v>
      </c>
      <c r="D33" s="20">
        <v>12.1</v>
      </c>
      <c r="E33" s="20">
        <v>214.42</v>
      </c>
      <c r="F33" s="20">
        <v>1805.09</v>
      </c>
      <c r="G33" s="21">
        <v>2031.61</v>
      </c>
      <c r="H33" s="21">
        <v>18.440000000000001</v>
      </c>
      <c r="I33" s="21">
        <v>323.08999999999997</v>
      </c>
      <c r="J33" s="21">
        <v>1198.93</v>
      </c>
      <c r="K33" s="21">
        <v>1540.45</v>
      </c>
      <c r="L33" s="21">
        <v>0</v>
      </c>
      <c r="M33" s="21">
        <f t="shared" si="0"/>
        <v>1540.45</v>
      </c>
      <c r="N33" s="22">
        <f t="shared" si="1"/>
        <v>75.82410009795187</v>
      </c>
    </row>
    <row r="34" spans="1:14" s="2" customFormat="1" x14ac:dyDescent="0.25">
      <c r="A34" s="19">
        <v>26</v>
      </c>
      <c r="B34" s="20" t="s">
        <v>35</v>
      </c>
      <c r="C34" s="20">
        <v>17</v>
      </c>
      <c r="D34" s="20">
        <v>0</v>
      </c>
      <c r="E34" s="20">
        <v>24.02</v>
      </c>
      <c r="F34" s="20">
        <v>125.8</v>
      </c>
      <c r="G34" s="21">
        <v>149.82</v>
      </c>
      <c r="H34" s="21">
        <v>0</v>
      </c>
      <c r="I34" s="21">
        <v>16.28</v>
      </c>
      <c r="J34" s="21">
        <v>440.45</v>
      </c>
      <c r="K34" s="21">
        <v>456.73</v>
      </c>
      <c r="L34" s="21">
        <v>0</v>
      </c>
      <c r="M34" s="21">
        <f t="shared" si="0"/>
        <v>456.73</v>
      </c>
      <c r="N34" s="22">
        <f t="shared" si="1"/>
        <v>304.85248965425183</v>
      </c>
    </row>
    <row r="35" spans="1:14" s="2" customFormat="1" x14ac:dyDescent="0.25">
      <c r="A35" s="19">
        <v>27</v>
      </c>
      <c r="B35" s="20" t="s">
        <v>36</v>
      </c>
      <c r="C35" s="20">
        <v>24</v>
      </c>
      <c r="D35" s="20">
        <v>33.94</v>
      </c>
      <c r="E35" s="20">
        <v>0</v>
      </c>
      <c r="F35" s="20">
        <v>3897.83</v>
      </c>
      <c r="G35" s="21">
        <v>3931.76</v>
      </c>
      <c r="H35" s="21">
        <v>305.33</v>
      </c>
      <c r="I35" s="21">
        <v>0</v>
      </c>
      <c r="J35" s="21">
        <v>1910.12</v>
      </c>
      <c r="K35" s="21">
        <v>2215.4499999999998</v>
      </c>
      <c r="L35" s="21">
        <v>1342.5</v>
      </c>
      <c r="M35" s="21">
        <f t="shared" si="0"/>
        <v>3557.95</v>
      </c>
      <c r="N35" s="22">
        <f t="shared" si="1"/>
        <v>90.492552953384731</v>
      </c>
    </row>
    <row r="36" spans="1:14" s="2" customFormat="1" ht="16.5" thickBot="1" x14ac:dyDescent="0.3">
      <c r="A36" s="23">
        <v>28</v>
      </c>
      <c r="B36" s="24" t="s">
        <v>37</v>
      </c>
      <c r="C36" s="24">
        <v>103</v>
      </c>
      <c r="D36" s="24">
        <v>860.74</v>
      </c>
      <c r="E36" s="24">
        <v>499.14</v>
      </c>
      <c r="F36" s="24">
        <v>18034.72</v>
      </c>
      <c r="G36" s="25">
        <v>19394.599999999999</v>
      </c>
      <c r="H36" s="25">
        <v>190.51</v>
      </c>
      <c r="I36" s="25">
        <v>354.57</v>
      </c>
      <c r="J36" s="25">
        <v>6721.17</v>
      </c>
      <c r="K36" s="25">
        <v>7266.26</v>
      </c>
      <c r="L36" s="25">
        <v>0</v>
      </c>
      <c r="M36" s="25">
        <f t="shared" si="0"/>
        <v>7266.26</v>
      </c>
      <c r="N36" s="26">
        <f t="shared" si="1"/>
        <v>37.465376960597283</v>
      </c>
    </row>
    <row r="37" spans="1:14" s="5" customFormat="1" ht="16.5" thickBot="1" x14ac:dyDescent="0.3">
      <c r="A37" s="35"/>
      <c r="B37" s="36" t="s">
        <v>38</v>
      </c>
      <c r="C37" s="36">
        <v>3289</v>
      </c>
      <c r="D37" s="36">
        <v>14527.99</v>
      </c>
      <c r="E37" s="36">
        <v>35657.760000000002</v>
      </c>
      <c r="F37" s="36">
        <v>418765.02</v>
      </c>
      <c r="G37" s="37">
        <f>SUM(G21:G36)</f>
        <v>468950.78</v>
      </c>
      <c r="H37" s="37">
        <f t="shared" ref="H37:M37" si="5">SUM(H21:H36)</f>
        <v>24423.87</v>
      </c>
      <c r="I37" s="37">
        <f t="shared" si="5"/>
        <v>38075.200000000004</v>
      </c>
      <c r="J37" s="37">
        <f t="shared" si="5"/>
        <v>315112.96999999997</v>
      </c>
      <c r="K37" s="37">
        <f t="shared" si="5"/>
        <v>377612.06</v>
      </c>
      <c r="L37" s="37">
        <f t="shared" si="5"/>
        <v>3285.3599999999997</v>
      </c>
      <c r="M37" s="37">
        <f t="shared" si="5"/>
        <v>380897.42</v>
      </c>
      <c r="N37" s="38">
        <f t="shared" si="1"/>
        <v>81.223325825366999</v>
      </c>
    </row>
    <row r="38" spans="1:14" s="5" customFormat="1" ht="16.5" thickBot="1" x14ac:dyDescent="0.3">
      <c r="A38" s="27"/>
      <c r="B38" s="28" t="s">
        <v>39</v>
      </c>
      <c r="C38" s="28">
        <v>14102</v>
      </c>
      <c r="D38" s="28">
        <v>264105.5</v>
      </c>
      <c r="E38" s="28">
        <v>263527.32</v>
      </c>
      <c r="F38" s="28">
        <v>1224908.67</v>
      </c>
      <c r="G38" s="29">
        <f>G20+G37</f>
        <v>1752541.51</v>
      </c>
      <c r="H38" s="29">
        <f t="shared" ref="H38:M38" si="6">H20+H37</f>
        <v>137091.19</v>
      </c>
      <c r="I38" s="29">
        <f t="shared" si="6"/>
        <v>143576.63</v>
      </c>
      <c r="J38" s="29">
        <f t="shared" si="6"/>
        <v>658496.26</v>
      </c>
      <c r="K38" s="29">
        <f t="shared" si="6"/>
        <v>939164.07999999984</v>
      </c>
      <c r="L38" s="29">
        <f t="shared" si="6"/>
        <v>76640.170000000013</v>
      </c>
      <c r="M38" s="29">
        <f t="shared" si="6"/>
        <v>1015804.25</v>
      </c>
      <c r="N38" s="30">
        <f t="shared" si="1"/>
        <v>57.961779746945908</v>
      </c>
    </row>
    <row r="39" spans="1:14" s="2" customFormat="1" x14ac:dyDescent="0.25">
      <c r="A39" s="31">
        <v>29</v>
      </c>
      <c r="B39" s="32" t="s">
        <v>67</v>
      </c>
      <c r="C39" s="32">
        <v>1362</v>
      </c>
      <c r="D39" s="32">
        <v>24955.49</v>
      </c>
      <c r="E39" s="32">
        <v>7258.99</v>
      </c>
      <c r="F39" s="32">
        <v>5143.75</v>
      </c>
      <c r="G39" s="33">
        <v>37358.230000000003</v>
      </c>
      <c r="H39" s="33">
        <v>20536.349999999999</v>
      </c>
      <c r="I39" s="33">
        <v>4829.41</v>
      </c>
      <c r="J39" s="33">
        <v>1407.57</v>
      </c>
      <c r="K39" s="33">
        <v>26773.33</v>
      </c>
      <c r="L39" s="33">
        <v>0</v>
      </c>
      <c r="M39" s="33">
        <f t="shared" si="0"/>
        <v>26773.33</v>
      </c>
      <c r="N39" s="34">
        <f t="shared" si="1"/>
        <v>71.66648419906403</v>
      </c>
    </row>
    <row r="40" spans="1:14" s="2" customFormat="1" x14ac:dyDescent="0.25">
      <c r="A40" s="19">
        <v>30</v>
      </c>
      <c r="B40" s="20" t="s">
        <v>68</v>
      </c>
      <c r="C40" s="20">
        <v>1982</v>
      </c>
      <c r="D40" s="20">
        <v>51822.59</v>
      </c>
      <c r="E40" s="20">
        <v>7517.85</v>
      </c>
      <c r="F40" s="20">
        <v>7267.41</v>
      </c>
      <c r="G40" s="21">
        <v>66607.850000000006</v>
      </c>
      <c r="H40" s="21">
        <v>26991.82</v>
      </c>
      <c r="I40" s="21">
        <v>3795.33</v>
      </c>
      <c r="J40" s="21">
        <v>3391.22</v>
      </c>
      <c r="K40" s="21">
        <v>34178.36</v>
      </c>
      <c r="L40" s="21">
        <v>0</v>
      </c>
      <c r="M40" s="21">
        <f t="shared" si="0"/>
        <v>34178.36</v>
      </c>
      <c r="N40" s="22">
        <f t="shared" si="1"/>
        <v>51.312810727264122</v>
      </c>
    </row>
    <row r="41" spans="1:14" s="2" customFormat="1" ht="16.5" thickBot="1" x14ac:dyDescent="0.3">
      <c r="A41" s="23">
        <v>31</v>
      </c>
      <c r="B41" s="24" t="s">
        <v>69</v>
      </c>
      <c r="C41" s="24">
        <v>981</v>
      </c>
      <c r="D41" s="24">
        <v>17149.490000000002</v>
      </c>
      <c r="E41" s="24">
        <v>6098.07</v>
      </c>
      <c r="F41" s="24">
        <v>4832.42</v>
      </c>
      <c r="G41" s="25">
        <v>28079.98</v>
      </c>
      <c r="H41" s="25">
        <v>14065.87</v>
      </c>
      <c r="I41" s="25">
        <v>4252.37</v>
      </c>
      <c r="J41" s="25">
        <v>2176.85</v>
      </c>
      <c r="K41" s="25">
        <v>20495.099999999999</v>
      </c>
      <c r="L41" s="25">
        <v>0</v>
      </c>
      <c r="M41" s="25">
        <f t="shared" si="0"/>
        <v>20495.099999999999</v>
      </c>
      <c r="N41" s="26">
        <f t="shared" si="1"/>
        <v>72.988299849216403</v>
      </c>
    </row>
    <row r="42" spans="1:14" s="5" customFormat="1" ht="16.5" thickBot="1" x14ac:dyDescent="0.3">
      <c r="A42" s="40"/>
      <c r="B42" s="41" t="s">
        <v>70</v>
      </c>
      <c r="C42" s="41">
        <v>4325</v>
      </c>
      <c r="D42" s="41">
        <v>93927.58</v>
      </c>
      <c r="E42" s="41">
        <v>20874.900000000001</v>
      </c>
      <c r="F42" s="41">
        <v>17243.57</v>
      </c>
      <c r="G42" s="42">
        <f>SUM(G39:G41)</f>
        <v>132046.06000000003</v>
      </c>
      <c r="H42" s="42">
        <f t="shared" ref="H42:M42" si="7">SUM(H39:H41)</f>
        <v>61594.04</v>
      </c>
      <c r="I42" s="42">
        <f t="shared" si="7"/>
        <v>12877.11</v>
      </c>
      <c r="J42" s="42">
        <f t="shared" si="7"/>
        <v>6975.6399999999994</v>
      </c>
      <c r="K42" s="42">
        <f t="shared" si="7"/>
        <v>81446.790000000008</v>
      </c>
      <c r="L42" s="42">
        <f t="shared" si="7"/>
        <v>0</v>
      </c>
      <c r="M42" s="42">
        <f t="shared" si="7"/>
        <v>81446.790000000008</v>
      </c>
      <c r="N42" s="43">
        <f t="shared" si="1"/>
        <v>61.680590848375175</v>
      </c>
    </row>
    <row r="43" spans="1:14" s="5" customFormat="1" ht="16.5" thickBot="1" x14ac:dyDescent="0.3">
      <c r="A43" s="40"/>
      <c r="B43" s="41" t="s">
        <v>40</v>
      </c>
      <c r="C43" s="41">
        <v>18427</v>
      </c>
      <c r="D43" s="41">
        <v>358033.07</v>
      </c>
      <c r="E43" s="41">
        <v>284402.21999999997</v>
      </c>
      <c r="F43" s="41">
        <v>1242152.25</v>
      </c>
      <c r="G43" s="42">
        <f>G38+G42</f>
        <v>1884587.57</v>
      </c>
      <c r="H43" s="42">
        <f t="shared" ref="H43:M43" si="8">H38+H42</f>
        <v>198685.23</v>
      </c>
      <c r="I43" s="42">
        <f t="shared" si="8"/>
        <v>156453.74</v>
      </c>
      <c r="J43" s="42">
        <f t="shared" si="8"/>
        <v>665471.9</v>
      </c>
      <c r="K43" s="42">
        <f t="shared" si="8"/>
        <v>1020610.8699999999</v>
      </c>
      <c r="L43" s="42">
        <f t="shared" si="8"/>
        <v>76640.170000000013</v>
      </c>
      <c r="M43" s="42">
        <f t="shared" si="8"/>
        <v>1097251.04</v>
      </c>
      <c r="N43" s="43">
        <f t="shared" si="1"/>
        <v>58.22234304559273</v>
      </c>
    </row>
    <row r="44" spans="1:14" s="2" customFormat="1" x14ac:dyDescent="0.25">
      <c r="A44" s="31">
        <v>32</v>
      </c>
      <c r="B44" s="32" t="s">
        <v>41</v>
      </c>
      <c r="C44" s="32">
        <v>1261</v>
      </c>
      <c r="D44" s="32">
        <v>6640.86</v>
      </c>
      <c r="E44" s="32">
        <v>8645.25</v>
      </c>
      <c r="F44" s="32">
        <v>21094.26</v>
      </c>
      <c r="G44" s="33">
        <v>36380.370000000003</v>
      </c>
      <c r="H44" s="39">
        <v>4870.4399999999996</v>
      </c>
      <c r="I44" s="39">
        <v>5902.41</v>
      </c>
      <c r="J44" s="39">
        <v>15761.53</v>
      </c>
      <c r="K44" s="33">
        <v>26534.38</v>
      </c>
      <c r="L44" s="33">
        <v>0</v>
      </c>
      <c r="M44" s="33">
        <f t="shared" si="0"/>
        <v>26534.38</v>
      </c>
      <c r="N44" s="34">
        <f t="shared" si="1"/>
        <v>72.935981684628274</v>
      </c>
    </row>
    <row r="45" spans="1:14" s="2" customFormat="1" ht="16.5" thickBot="1" x14ac:dyDescent="0.3">
      <c r="A45" s="23">
        <v>33</v>
      </c>
      <c r="B45" s="24" t="s">
        <v>42</v>
      </c>
      <c r="C45" s="24">
        <v>323</v>
      </c>
      <c r="D45" s="24">
        <v>2.1800000000000002</v>
      </c>
      <c r="E45" s="24">
        <v>3.41</v>
      </c>
      <c r="F45" s="24">
        <v>2.27</v>
      </c>
      <c r="G45" s="25">
        <v>7.86</v>
      </c>
      <c r="H45" s="25">
        <v>1804.74</v>
      </c>
      <c r="I45" s="25">
        <v>641.96</v>
      </c>
      <c r="J45" s="25">
        <v>255.44</v>
      </c>
      <c r="K45" s="25">
        <v>2702.15</v>
      </c>
      <c r="L45" s="25">
        <v>0</v>
      </c>
      <c r="M45" s="25">
        <f t="shared" si="0"/>
        <v>2702.15</v>
      </c>
      <c r="N45" s="26">
        <f t="shared" si="1"/>
        <v>34378.498727735372</v>
      </c>
    </row>
    <row r="46" spans="1:14" s="5" customFormat="1" ht="16.5" thickBot="1" x14ac:dyDescent="0.3">
      <c r="A46" s="35"/>
      <c r="B46" s="36" t="s">
        <v>43</v>
      </c>
      <c r="C46" s="36">
        <v>1584</v>
      </c>
      <c r="D46" s="36">
        <v>6643.04</v>
      </c>
      <c r="E46" s="36">
        <v>8648.66</v>
      </c>
      <c r="F46" s="36">
        <v>21096.54</v>
      </c>
      <c r="G46" s="37">
        <f>SUM(G44:G45)</f>
        <v>36388.230000000003</v>
      </c>
      <c r="H46" s="37">
        <f t="shared" ref="H46:M46" si="9">SUM(H44:H45)</f>
        <v>6675.1799999999994</v>
      </c>
      <c r="I46" s="37">
        <f t="shared" si="9"/>
        <v>6544.37</v>
      </c>
      <c r="J46" s="37">
        <f t="shared" si="9"/>
        <v>16016.970000000001</v>
      </c>
      <c r="K46" s="37">
        <f t="shared" si="9"/>
        <v>29236.530000000002</v>
      </c>
      <c r="L46" s="37">
        <f t="shared" si="9"/>
        <v>0</v>
      </c>
      <c r="M46" s="37">
        <f t="shared" si="9"/>
        <v>29236.530000000002</v>
      </c>
      <c r="N46" s="38">
        <f t="shared" si="1"/>
        <v>80.34611741214124</v>
      </c>
    </row>
    <row r="47" spans="1:14" s="2" customFormat="1" x14ac:dyDescent="0.25">
      <c r="A47" s="15">
        <v>34</v>
      </c>
      <c r="B47" s="16" t="s">
        <v>44</v>
      </c>
      <c r="C47" s="16">
        <v>101</v>
      </c>
      <c r="D47" s="16">
        <v>7.4</v>
      </c>
      <c r="E47" s="16">
        <v>16.059999999999999</v>
      </c>
      <c r="F47" s="16">
        <v>3910.35</v>
      </c>
      <c r="G47" s="17">
        <v>3933.81</v>
      </c>
      <c r="H47" s="17">
        <v>134.85</v>
      </c>
      <c r="I47" s="17">
        <v>319.10000000000002</v>
      </c>
      <c r="J47" s="17">
        <v>2732.17</v>
      </c>
      <c r="K47" s="17">
        <v>3186.12</v>
      </c>
      <c r="L47" s="17">
        <v>0</v>
      </c>
      <c r="M47" s="17">
        <f t="shared" si="0"/>
        <v>3186.12</v>
      </c>
      <c r="N47" s="18">
        <f t="shared" si="1"/>
        <v>80.99323556552045</v>
      </c>
    </row>
    <row r="48" spans="1:14" s="2" customFormat="1" x14ac:dyDescent="0.25">
      <c r="A48" s="19">
        <v>35</v>
      </c>
      <c r="B48" s="20" t="s">
        <v>45</v>
      </c>
      <c r="C48" s="20">
        <v>16</v>
      </c>
      <c r="D48" s="20">
        <v>0</v>
      </c>
      <c r="E48" s="20">
        <v>2.44</v>
      </c>
      <c r="F48" s="20">
        <v>674.93</v>
      </c>
      <c r="G48" s="21">
        <v>677.37</v>
      </c>
      <c r="H48" s="21">
        <v>0</v>
      </c>
      <c r="I48" s="21">
        <v>17.12</v>
      </c>
      <c r="J48" s="21">
        <v>377.89</v>
      </c>
      <c r="K48" s="21">
        <v>395.02</v>
      </c>
      <c r="L48" s="21">
        <v>0</v>
      </c>
      <c r="M48" s="21">
        <f t="shared" si="0"/>
        <v>395.02</v>
      </c>
      <c r="N48" s="22">
        <f t="shared" si="1"/>
        <v>58.316724980439048</v>
      </c>
    </row>
    <row r="49" spans="1:14" s="2" customFormat="1" x14ac:dyDescent="0.25">
      <c r="A49" s="19">
        <v>36</v>
      </c>
      <c r="B49" s="20" t="s">
        <v>46</v>
      </c>
      <c r="C49" s="20">
        <v>41</v>
      </c>
      <c r="D49" s="20">
        <v>1.46</v>
      </c>
      <c r="E49" s="20">
        <v>12.39</v>
      </c>
      <c r="F49" s="20">
        <v>1342.86</v>
      </c>
      <c r="G49" s="21">
        <v>1356.71</v>
      </c>
      <c r="H49" s="21">
        <v>556.32000000000005</v>
      </c>
      <c r="I49" s="21">
        <v>67.03</v>
      </c>
      <c r="J49" s="21">
        <v>939.46</v>
      </c>
      <c r="K49" s="21">
        <v>1562.8</v>
      </c>
      <c r="L49" s="21">
        <v>0</v>
      </c>
      <c r="M49" s="21">
        <f t="shared" si="0"/>
        <v>1562.8</v>
      </c>
      <c r="N49" s="22">
        <f t="shared" si="1"/>
        <v>115.19042389309431</v>
      </c>
    </row>
    <row r="50" spans="1:14" s="2" customFormat="1" x14ac:dyDescent="0.25">
      <c r="A50" s="19">
        <v>37</v>
      </c>
      <c r="B50" s="20" t="s">
        <v>47</v>
      </c>
      <c r="C50" s="20">
        <v>60</v>
      </c>
      <c r="D50" s="20">
        <v>74.25</v>
      </c>
      <c r="E50" s="20">
        <v>78.069999999999993</v>
      </c>
      <c r="F50" s="20">
        <v>1848.78</v>
      </c>
      <c r="G50" s="21">
        <v>2001.1</v>
      </c>
      <c r="H50" s="21">
        <v>330.3</v>
      </c>
      <c r="I50" s="21">
        <v>163.38</v>
      </c>
      <c r="J50" s="21">
        <v>1796.9</v>
      </c>
      <c r="K50" s="21">
        <v>2290.58</v>
      </c>
      <c r="L50" s="21">
        <v>0</v>
      </c>
      <c r="M50" s="21">
        <f t="shared" si="0"/>
        <v>2290.58</v>
      </c>
      <c r="N50" s="22">
        <f t="shared" si="1"/>
        <v>114.46604367597821</v>
      </c>
    </row>
    <row r="51" spans="1:14" s="2" customFormat="1" x14ac:dyDescent="0.25">
      <c r="A51" s="19">
        <v>38</v>
      </c>
      <c r="B51" s="20" t="s">
        <v>48</v>
      </c>
      <c r="C51" s="20">
        <v>227</v>
      </c>
      <c r="D51" s="20">
        <v>47.39</v>
      </c>
      <c r="E51" s="20">
        <v>96.82</v>
      </c>
      <c r="F51" s="20">
        <v>3495.55</v>
      </c>
      <c r="G51" s="21">
        <v>3639.76</v>
      </c>
      <c r="H51" s="21">
        <v>1220.74</v>
      </c>
      <c r="I51" s="21">
        <v>1029.1300000000001</v>
      </c>
      <c r="J51" s="21">
        <v>2114.31</v>
      </c>
      <c r="K51" s="21">
        <v>4364.1899999999996</v>
      </c>
      <c r="L51" s="21">
        <v>0</v>
      </c>
      <c r="M51" s="21">
        <f t="shared" si="0"/>
        <v>4364.1899999999996</v>
      </c>
      <c r="N51" s="22">
        <f t="shared" si="1"/>
        <v>119.90323537815679</v>
      </c>
    </row>
    <row r="52" spans="1:14" s="2" customFormat="1" x14ac:dyDescent="0.25">
      <c r="A52" s="19">
        <v>39</v>
      </c>
      <c r="B52" s="20" t="s">
        <v>49</v>
      </c>
      <c r="C52" s="20">
        <v>27</v>
      </c>
      <c r="D52" s="20">
        <v>84.46</v>
      </c>
      <c r="E52" s="20">
        <v>427.43</v>
      </c>
      <c r="F52" s="20">
        <v>2157.9699999999998</v>
      </c>
      <c r="G52" s="21">
        <v>2669.87</v>
      </c>
      <c r="H52" s="21">
        <v>30.56</v>
      </c>
      <c r="I52" s="21">
        <v>208.03</v>
      </c>
      <c r="J52" s="21">
        <v>1402.11</v>
      </c>
      <c r="K52" s="21">
        <v>1640.71</v>
      </c>
      <c r="L52" s="21">
        <v>12.83</v>
      </c>
      <c r="M52" s="21">
        <f t="shared" si="0"/>
        <v>1653.54</v>
      </c>
      <c r="N52" s="22">
        <f t="shared" si="1"/>
        <v>61.933352560237019</v>
      </c>
    </row>
    <row r="53" spans="1:14" s="2" customFormat="1" x14ac:dyDescent="0.25">
      <c r="A53" s="19">
        <v>40</v>
      </c>
      <c r="B53" s="20" t="s">
        <v>50</v>
      </c>
      <c r="C53" s="20">
        <v>31</v>
      </c>
      <c r="D53" s="20">
        <v>1.77</v>
      </c>
      <c r="E53" s="20">
        <v>0</v>
      </c>
      <c r="F53" s="20">
        <v>236.48</v>
      </c>
      <c r="G53" s="21">
        <v>238.25</v>
      </c>
      <c r="H53" s="21">
        <v>350.56</v>
      </c>
      <c r="I53" s="21">
        <v>0</v>
      </c>
      <c r="J53" s="21">
        <v>88.01</v>
      </c>
      <c r="K53" s="21">
        <v>438.57</v>
      </c>
      <c r="L53" s="21">
        <v>0</v>
      </c>
      <c r="M53" s="21">
        <f t="shared" si="0"/>
        <v>438.57</v>
      </c>
      <c r="N53" s="22">
        <f t="shared" si="1"/>
        <v>184.07974816369358</v>
      </c>
    </row>
    <row r="54" spans="1:14" s="2" customFormat="1" ht="16.5" thickBot="1" x14ac:dyDescent="0.3">
      <c r="A54" s="44">
        <v>41</v>
      </c>
      <c r="B54" s="45" t="s">
        <v>51</v>
      </c>
      <c r="C54" s="45">
        <v>48</v>
      </c>
      <c r="D54" s="45">
        <v>6.34</v>
      </c>
      <c r="E54" s="45">
        <v>2.31</v>
      </c>
      <c r="F54" s="45">
        <v>216.47</v>
      </c>
      <c r="G54" s="46">
        <v>225.12</v>
      </c>
      <c r="H54" s="46">
        <v>217.71</v>
      </c>
      <c r="I54" s="46">
        <v>120.33</v>
      </c>
      <c r="J54" s="46">
        <v>95.96</v>
      </c>
      <c r="K54" s="46">
        <v>434</v>
      </c>
      <c r="L54" s="46">
        <v>0</v>
      </c>
      <c r="M54" s="46">
        <f t="shared" si="0"/>
        <v>434</v>
      </c>
      <c r="N54" s="47">
        <f t="shared" si="1"/>
        <v>192.78606965174129</v>
      </c>
    </row>
    <row r="55" spans="1:14" s="5" customFormat="1" ht="16.5" thickBot="1" x14ac:dyDescent="0.3">
      <c r="A55" s="35"/>
      <c r="B55" s="36" t="s">
        <v>52</v>
      </c>
      <c r="C55" s="36">
        <v>551</v>
      </c>
      <c r="D55" s="36">
        <v>223.07</v>
      </c>
      <c r="E55" s="36">
        <v>635.52</v>
      </c>
      <c r="F55" s="36">
        <v>13883.4</v>
      </c>
      <c r="G55" s="37">
        <f>SUM(G47:G54)</f>
        <v>14741.99</v>
      </c>
      <c r="H55" s="37">
        <f t="shared" ref="H55:M55" si="10">SUM(H47:H54)</f>
        <v>2841.04</v>
      </c>
      <c r="I55" s="37">
        <f t="shared" si="10"/>
        <v>1924.1200000000001</v>
      </c>
      <c r="J55" s="37">
        <f t="shared" si="10"/>
        <v>9546.81</v>
      </c>
      <c r="K55" s="37">
        <f t="shared" si="10"/>
        <v>14311.989999999998</v>
      </c>
      <c r="L55" s="37">
        <f t="shared" si="10"/>
        <v>12.83</v>
      </c>
      <c r="M55" s="37">
        <f t="shared" si="10"/>
        <v>14324.82</v>
      </c>
      <c r="N55" s="38">
        <f t="shared" si="1"/>
        <v>97.170192083972381</v>
      </c>
    </row>
    <row r="56" spans="1:14" s="2" customFormat="1" x14ac:dyDescent="0.25">
      <c r="A56" s="15">
        <v>42</v>
      </c>
      <c r="B56" s="16" t="s">
        <v>53</v>
      </c>
      <c r="C56" s="16">
        <v>73</v>
      </c>
      <c r="D56" s="16">
        <v>15.57</v>
      </c>
      <c r="E56" s="16">
        <v>865.91</v>
      </c>
      <c r="F56" s="16">
        <v>2614.14</v>
      </c>
      <c r="G56" s="17">
        <v>3495.61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f t="shared" si="0"/>
        <v>0</v>
      </c>
      <c r="N56" s="18">
        <f t="shared" si="1"/>
        <v>0</v>
      </c>
    </row>
    <row r="57" spans="1:14" s="2" customFormat="1" x14ac:dyDescent="0.25">
      <c r="A57" s="19">
        <v>43</v>
      </c>
      <c r="B57" s="20" t="s">
        <v>54</v>
      </c>
      <c r="C57" s="20">
        <v>29</v>
      </c>
      <c r="D57" s="20">
        <v>0</v>
      </c>
      <c r="E57" s="20">
        <v>1.44</v>
      </c>
      <c r="F57" s="20">
        <v>1.07</v>
      </c>
      <c r="G57" s="21">
        <v>2.52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f t="shared" si="0"/>
        <v>0</v>
      </c>
      <c r="N57" s="22">
        <f t="shared" si="1"/>
        <v>0</v>
      </c>
    </row>
    <row r="58" spans="1:14" s="2" customFormat="1" x14ac:dyDescent="0.25">
      <c r="A58" s="19">
        <v>44</v>
      </c>
      <c r="B58" s="20" t="s">
        <v>55</v>
      </c>
      <c r="C58" s="20">
        <v>1</v>
      </c>
      <c r="D58" s="20">
        <v>0</v>
      </c>
      <c r="E58" s="20">
        <v>279.43</v>
      </c>
      <c r="F58" s="20">
        <v>0</v>
      </c>
      <c r="G58" s="21">
        <v>279.43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f t="shared" si="0"/>
        <v>0</v>
      </c>
      <c r="N58" s="22">
        <f t="shared" si="1"/>
        <v>0</v>
      </c>
    </row>
    <row r="59" spans="1:14" s="2" customFormat="1" ht="16.5" thickBot="1" x14ac:dyDescent="0.3">
      <c r="A59" s="44">
        <v>45</v>
      </c>
      <c r="B59" s="45" t="s">
        <v>56</v>
      </c>
      <c r="C59" s="45">
        <v>0</v>
      </c>
      <c r="D59" s="45">
        <v>0</v>
      </c>
      <c r="E59" s="45">
        <v>0</v>
      </c>
      <c r="F59" s="45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f t="shared" si="0"/>
        <v>0</v>
      </c>
      <c r="N59" s="47">
        <v>0</v>
      </c>
    </row>
    <row r="60" spans="1:14" s="5" customFormat="1" ht="16.5" thickBot="1" x14ac:dyDescent="0.3">
      <c r="A60" s="27"/>
      <c r="B60" s="28" t="s">
        <v>57</v>
      </c>
      <c r="C60" s="28">
        <v>103</v>
      </c>
      <c r="D60" s="28">
        <v>15.57</v>
      </c>
      <c r="E60" s="28">
        <v>1146.79</v>
      </c>
      <c r="F60" s="28">
        <v>2615.21</v>
      </c>
      <c r="G60" s="29">
        <f>SUM(G56:G59)</f>
        <v>3777.56</v>
      </c>
      <c r="H60" s="48">
        <f t="shared" ref="H60:M60" si="11">SUM(H56:H59)</f>
        <v>0</v>
      </c>
      <c r="I60" s="48">
        <f t="shared" si="11"/>
        <v>0</v>
      </c>
      <c r="J60" s="48">
        <f t="shared" si="11"/>
        <v>0</v>
      </c>
      <c r="K60" s="29">
        <f t="shared" si="11"/>
        <v>0</v>
      </c>
      <c r="L60" s="29">
        <f t="shared" si="11"/>
        <v>0</v>
      </c>
      <c r="M60" s="29">
        <f t="shared" si="11"/>
        <v>0</v>
      </c>
      <c r="N60" s="30">
        <f t="shared" si="1"/>
        <v>0</v>
      </c>
    </row>
    <row r="61" spans="1:14" s="5" customFormat="1" ht="16.5" thickBot="1" x14ac:dyDescent="0.3">
      <c r="A61" s="40"/>
      <c r="B61" s="41" t="s">
        <v>71</v>
      </c>
      <c r="C61" s="41"/>
      <c r="D61" s="41"/>
      <c r="E61" s="41"/>
      <c r="F61" s="41"/>
      <c r="G61" s="42"/>
      <c r="H61" s="42"/>
      <c r="I61" s="42"/>
      <c r="J61" s="42"/>
      <c r="K61" s="42">
        <v>11279.39</v>
      </c>
      <c r="L61" s="42"/>
      <c r="M61" s="42">
        <v>11279.39</v>
      </c>
      <c r="N61" s="43"/>
    </row>
    <row r="62" spans="1:14" s="5" customFormat="1" ht="16.5" thickBot="1" x14ac:dyDescent="0.3">
      <c r="A62" s="40"/>
      <c r="B62" s="41" t="s">
        <v>58</v>
      </c>
      <c r="C62" s="41">
        <v>20665</v>
      </c>
      <c r="D62" s="41">
        <v>364914.74</v>
      </c>
      <c r="E62" s="41">
        <v>294833.18</v>
      </c>
      <c r="F62" s="41">
        <v>1279747.3899999999</v>
      </c>
      <c r="G62" s="42">
        <f>G43+G46+G55+G60</f>
        <v>1939495.35</v>
      </c>
      <c r="H62" s="42">
        <f t="shared" ref="H62:L62" si="12">H43+H46+H55+H60</f>
        <v>208201.45</v>
      </c>
      <c r="I62" s="42">
        <f t="shared" si="12"/>
        <v>164922.22999999998</v>
      </c>
      <c r="J62" s="42">
        <f t="shared" si="12"/>
        <v>691035.68</v>
      </c>
      <c r="K62" s="42">
        <f>K43+K46+K55+K60+K61</f>
        <v>1075438.7799999998</v>
      </c>
      <c r="L62" s="42">
        <f t="shared" si="12"/>
        <v>76653.000000000015</v>
      </c>
      <c r="M62" s="42">
        <f>M43+M46+M55+M60+M61</f>
        <v>1152091.78</v>
      </c>
      <c r="N62" s="43">
        <f t="shared" si="1"/>
        <v>59.401626304492041</v>
      </c>
    </row>
  </sheetData>
  <mergeCells count="4">
    <mergeCell ref="A1:N1"/>
    <mergeCell ref="A2:N2"/>
    <mergeCell ref="A3:N3"/>
    <mergeCell ref="A4:N4"/>
  </mergeCells>
  <printOptions horizontalCentered="1" verticalCentered="1"/>
  <pageMargins left="0.55118110236220497" right="0.31496062992126" top="0.118110236220472" bottom="0.118110236220472" header="0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Shikha  Tripathi</cp:lastModifiedBy>
  <cp:lastPrinted>2025-09-15T11:19:29Z</cp:lastPrinted>
  <dcterms:created xsi:type="dcterms:W3CDTF">2013-06-28T06:52:05Z</dcterms:created>
  <dcterms:modified xsi:type="dcterms:W3CDTF">2025-09-15T11:19:31Z</dcterms:modified>
</cp:coreProperties>
</file>